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ka.florindo\Downloads\Aviso de Dispensa Eletrônica e Anexos\"/>
    </mc:Choice>
  </mc:AlternateContent>
  <xr:revisionPtr revIDLastSave="0" documentId="8_{32B3A01E-9ED2-484A-88AD-93D308EF3D0C}" xr6:coauthVersionLast="47" xr6:coauthVersionMax="47" xr10:uidLastSave="{00000000-0000-0000-0000-000000000000}"/>
  <bookViews>
    <workbookView xWindow="-120" yWindow="-120" windowWidth="20730" windowHeight="11160" xr2:uid="{AC1A926D-E68F-4C09-9798-D6C29E752F44}"/>
  </bookViews>
  <sheets>
    <sheet name="CRONOGRAMA" sheetId="1" r:id="rId1"/>
  </sheets>
  <externalReferences>
    <externalReference r:id="rId2"/>
  </externalReferences>
  <definedNames>
    <definedName name="_xlnm.Print_Area" localSheetId="0">CRONOGRAMA!$A$1:$J$40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C14" i="1"/>
  <c r="G14" i="1"/>
  <c r="J14" i="1"/>
  <c r="B16" i="1"/>
  <c r="C16" i="1"/>
  <c r="J16" i="1"/>
  <c r="B18" i="1"/>
  <c r="C18" i="1"/>
  <c r="J18" i="1"/>
  <c r="B20" i="1"/>
  <c r="C20" i="1"/>
  <c r="E20" i="1" s="1"/>
  <c r="J20" i="1"/>
  <c r="B22" i="1"/>
  <c r="C22" i="1"/>
  <c r="G22" i="1" s="1"/>
  <c r="E22" i="1"/>
  <c r="I22" i="1" s="1"/>
  <c r="J22" i="1"/>
  <c r="B24" i="1"/>
  <c r="C24" i="1"/>
  <c r="E24" i="1"/>
  <c r="G24" i="1"/>
  <c r="I24" i="1" s="1"/>
  <c r="J24" i="1"/>
  <c r="B26" i="1"/>
  <c r="C26" i="1"/>
  <c r="G26" i="1"/>
  <c r="I26" i="1"/>
  <c r="J26" i="1"/>
  <c r="J28" i="1"/>
  <c r="G16" i="1" l="1"/>
  <c r="E14" i="1"/>
  <c r="G18" i="1"/>
  <c r="E16" i="1"/>
  <c r="G20" i="1"/>
  <c r="I20" i="1" s="1"/>
  <c r="E18" i="1"/>
  <c r="C28" i="1"/>
  <c r="D18" i="1" s="1"/>
  <c r="I14" i="1" l="1"/>
  <c r="E28" i="1"/>
  <c r="G28" i="1"/>
  <c r="I16" i="1"/>
  <c r="D20" i="1"/>
  <c r="D24" i="1"/>
  <c r="D22" i="1"/>
  <c r="D26" i="1"/>
  <c r="D16" i="1"/>
  <c r="I18" i="1"/>
  <c r="D14" i="1"/>
  <c r="H28" i="1" l="1"/>
  <c r="D28" i="1"/>
  <c r="E29" i="1"/>
  <c r="G29" i="1" s="1"/>
  <c r="F28" i="1"/>
  <c r="F29" i="1" s="1"/>
  <c r="I28" i="1"/>
  <c r="H29" i="1" l="1"/>
</calcChain>
</file>

<file path=xl/sharedStrings.xml><?xml version="1.0" encoding="utf-8"?>
<sst xmlns="http://schemas.openxmlformats.org/spreadsheetml/2006/main" count="28" uniqueCount="23">
  <si>
    <t>RESPONSÁVEL TÉCNICO PELA ELABORAÇÃO DO ORÇAMENTO</t>
  </si>
  <si>
    <t>CREA MG 213.643/D</t>
  </si>
  <si>
    <t>ENGENHEIRO CIVIL</t>
  </si>
  <si>
    <t>HARLEY CHANDLER BORGES FONSECA</t>
  </si>
  <si>
    <t>VITÓRIA, JANIERO DE 2023</t>
  </si>
  <si>
    <t>TOTAL</t>
  </si>
  <si>
    <t>-</t>
  </si>
  <si>
    <t>%</t>
  </si>
  <si>
    <t>R$</t>
  </si>
  <si>
    <t>PESO %</t>
  </si>
  <si>
    <t>VALOR (R$)</t>
  </si>
  <si>
    <t>TOTAL GERAL</t>
  </si>
  <si>
    <t>2º MÊS</t>
  </si>
  <si>
    <t>1º MÊS</t>
  </si>
  <si>
    <t>VALOR DOS SERVIÇOS</t>
  </si>
  <si>
    <t>DESCRIÇÃO</t>
  </si>
  <si>
    <t>ITEM</t>
  </si>
  <si>
    <r>
      <t>PRAZO DE EXECUÇÃO:</t>
    </r>
    <r>
      <rPr>
        <sz val="13"/>
        <rFont val="Times New Roman"/>
        <family val="1"/>
      </rPr>
      <t xml:space="preserve"> 02 MESES</t>
    </r>
  </si>
  <si>
    <r>
      <t xml:space="preserve">REFERÊNCIA: </t>
    </r>
    <r>
      <rPr>
        <sz val="13"/>
        <rFont val="Times New Roman"/>
        <family val="1"/>
      </rPr>
      <t>SINAPI  11/2022 - DESONERADO | DER EDIFICAÇÕES-ES 10.2022</t>
    </r>
  </si>
  <si>
    <r>
      <t>LOCAL:</t>
    </r>
    <r>
      <rPr>
        <sz val="13"/>
        <rFont val="Times New Roman"/>
        <family val="1"/>
      </rPr>
      <t xml:space="preserve"> Rua Aluysio Simões, nº 172, Bento Ferreira, Vitória-ES - CEP 29060-632</t>
    </r>
  </si>
  <si>
    <r>
      <t xml:space="preserve">OBRA: </t>
    </r>
    <r>
      <rPr>
        <sz val="13"/>
        <rFont val="Times New Roman"/>
        <family val="1"/>
      </rPr>
      <t>REFORMA DA COBERTURA DO PRÉDIO DA SUPERINTENDÊNCIA, CORRESPONDENTE A UMA ÁREA DE 95,00M² CRA-ES</t>
    </r>
  </si>
  <si>
    <t>CRONOGRAMA FÍSICO-FINANCEIRO</t>
  </si>
  <si>
    <t>CONSELHO REGIONAL DE ADMINISTRAÇÃO DO ESPÍRITO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</si>
</sst>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 &quot;#,##0.00"/>
    <numFmt numFmtId="167" formatCode="&quot;R$ &quot;#,##0.00_);[Red]\(&quot;R$ &quot;#,##0.00\)"/>
  </numFmts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  <scheme val="minor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10" fontId="6" fillId="0" borderId="7" xfId="1" applyNumberFormat="1" applyFont="1" applyBorder="1" applyAlignment="1">
      <alignment horizontal="center" vertical="center"/>
    </xf>
    <xf numFmtId="165" fontId="6" fillId="0" borderId="8" xfId="2" applyFont="1" applyBorder="1" applyAlignment="1">
      <alignment horizontal="center" vertical="center"/>
    </xf>
    <xf numFmtId="10" fontId="6" fillId="0" borderId="9" xfId="1" applyNumberFormat="1" applyFont="1" applyBorder="1" applyAlignment="1">
      <alignment horizontal="center" vertical="center"/>
    </xf>
    <xf numFmtId="10" fontId="5" fillId="2" borderId="7" xfId="3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10" fontId="6" fillId="0" borderId="13" xfId="1" applyNumberFormat="1" applyFont="1" applyBorder="1" applyAlignment="1">
      <alignment horizontal="center" vertical="center"/>
    </xf>
    <xf numFmtId="165" fontId="6" fillId="0" borderId="14" xfId="2" applyFont="1" applyBorder="1" applyAlignment="1">
      <alignment horizontal="center" vertical="center"/>
    </xf>
    <xf numFmtId="10" fontId="6" fillId="0" borderId="15" xfId="1" applyNumberFormat="1" applyFont="1" applyBorder="1" applyAlignment="1">
      <alignment horizontal="center" vertical="center"/>
    </xf>
    <xf numFmtId="10" fontId="5" fillId="2" borderId="16" xfId="3" applyNumberFormat="1" applyFont="1" applyFill="1" applyBorder="1" applyAlignment="1">
      <alignment horizontal="center" vertical="center" wrapText="1"/>
    </xf>
    <xf numFmtId="166" fontId="5" fillId="2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0" fontId="7" fillId="0" borderId="20" xfId="3" applyNumberFormat="1" applyFont="1" applyFill="1" applyBorder="1" applyAlignment="1">
      <alignment horizontal="center" vertical="center" wrapText="1"/>
    </xf>
    <xf numFmtId="165" fontId="7" fillId="0" borderId="21" xfId="2" applyFont="1" applyFill="1" applyBorder="1" applyAlignment="1">
      <alignment horizontal="center" vertical="center" wrapText="1"/>
    </xf>
    <xf numFmtId="10" fontId="7" fillId="0" borderId="22" xfId="3" applyNumberFormat="1" applyFont="1" applyFill="1" applyBorder="1" applyAlignment="1">
      <alignment horizontal="center" vertical="center" wrapText="1"/>
    </xf>
    <xf numFmtId="165" fontId="7" fillId="0" borderId="23" xfId="2" applyFont="1" applyFill="1" applyBorder="1" applyAlignment="1">
      <alignment horizontal="center" vertical="center" wrapText="1"/>
    </xf>
    <xf numFmtId="10" fontId="7" fillId="0" borderId="24" xfId="3" applyNumberFormat="1" applyFont="1" applyFill="1" applyBorder="1" applyAlignment="1">
      <alignment horizontal="center" vertical="center" wrapText="1"/>
    </xf>
    <xf numFmtId="166" fontId="7" fillId="2" borderId="25" xfId="2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10" fontId="7" fillId="0" borderId="28" xfId="3" applyNumberFormat="1" applyFont="1" applyFill="1" applyBorder="1" applyAlignment="1">
      <alignment horizontal="center" vertical="center" wrapText="1"/>
    </xf>
    <xf numFmtId="10" fontId="7" fillId="0" borderId="29" xfId="3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10" fontId="2" fillId="0" borderId="22" xfId="3" applyNumberFormat="1" applyFont="1" applyFill="1" applyBorder="1" applyAlignment="1">
      <alignment horizontal="center" vertical="center" wrapText="1"/>
    </xf>
    <xf numFmtId="165" fontId="2" fillId="0" borderId="32" xfId="2" applyFont="1" applyFill="1" applyBorder="1" applyAlignment="1">
      <alignment horizontal="center" vertical="center" wrapText="1"/>
    </xf>
    <xf numFmtId="10" fontId="7" fillId="0" borderId="33" xfId="3" applyNumberFormat="1" applyFont="1" applyFill="1" applyBorder="1" applyAlignment="1">
      <alignment horizontal="center" vertical="center" wrapText="1"/>
    </xf>
    <xf numFmtId="165" fontId="7" fillId="0" borderId="34" xfId="2" applyFont="1" applyFill="1" applyBorder="1" applyAlignment="1">
      <alignment horizontal="center" vertical="center" wrapText="1"/>
    </xf>
    <xf numFmtId="10" fontId="2" fillId="0" borderId="33" xfId="3" applyNumberFormat="1" applyFont="1" applyFill="1" applyBorder="1" applyAlignment="1">
      <alignment horizontal="center" vertical="center" wrapText="1"/>
    </xf>
    <xf numFmtId="165" fontId="2" fillId="0" borderId="35" xfId="2" applyFont="1" applyFill="1" applyBorder="1" applyAlignment="1">
      <alignment horizontal="center" vertical="center" wrapText="1"/>
    </xf>
    <xf numFmtId="10" fontId="7" fillId="0" borderId="36" xfId="3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67" fontId="8" fillId="4" borderId="3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0" fontId="9" fillId="0" borderId="0" xfId="3" applyNumberFormat="1" applyFont="1" applyFill="1" applyBorder="1" applyAlignment="1">
      <alignment horizontal="center" vertical="center"/>
    </xf>
    <xf numFmtId="165" fontId="3" fillId="0" borderId="0" xfId="2" quotePrefix="1" applyFont="1" applyFill="1" applyBorder="1" applyAlignment="1">
      <alignment horizontal="center" vertical="center"/>
    </xf>
    <xf numFmtId="0" fontId="10" fillId="0" borderId="0" xfId="0" applyFont="1"/>
    <xf numFmtId="0" fontId="10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5" fontId="11" fillId="0" borderId="0" xfId="2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49" fontId="9" fillId="4" borderId="29" xfId="0" applyNumberFormat="1" applyFont="1" applyFill="1" applyBorder="1" applyAlignment="1">
      <alignment horizontal="center" vertical="distributed"/>
    </xf>
    <xf numFmtId="49" fontId="9" fillId="4" borderId="26" xfId="0" applyNumberFormat="1" applyFont="1" applyFill="1" applyBorder="1" applyAlignment="1">
      <alignment horizontal="center" vertical="distributed"/>
    </xf>
    <xf numFmtId="49" fontId="9" fillId="4" borderId="25" xfId="0" applyNumberFormat="1" applyFont="1" applyFill="1" applyBorder="1" applyAlignment="1">
      <alignment horizontal="center" vertical="distributed"/>
    </xf>
    <xf numFmtId="0" fontId="9" fillId="2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42" xfId="0" applyFont="1" applyBorder="1"/>
    <xf numFmtId="0" fontId="2" fillId="0" borderId="39" xfId="0" applyFont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95250</xdr:rowOff>
    </xdr:from>
    <xdr:ext cx="1402556" cy="1176338"/>
    <xdr:pic>
      <xdr:nvPicPr>
        <xdr:cNvPr id="2" name="Imagem 1">
          <a:extLst>
            <a:ext uri="{FF2B5EF4-FFF2-40B4-BE49-F238E27FC236}">
              <a16:creationId xmlns:a16="http://schemas.microsoft.com/office/drawing/2014/main" id="{9DB58098-69A0-47D2-AFBA-1BB83757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1402556" cy="1176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Or&#231;ament&#225;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</sheetNames>
    <sheetDataSet>
      <sheetData sheetId="0">
        <row r="14">
          <cell r="C14" t="str">
            <v>ADIMINISTRAÇÃO LOCAL</v>
          </cell>
        </row>
        <row r="16">
          <cell r="H16">
            <v>24367.58</v>
          </cell>
        </row>
        <row r="17">
          <cell r="C17" t="str">
            <v>SERVIÇOS PRELIMINARES</v>
          </cell>
        </row>
        <row r="21">
          <cell r="H21">
            <v>5057.4500000000007</v>
          </cell>
        </row>
        <row r="22">
          <cell r="C22" t="str">
            <v>TRANSPORTES</v>
          </cell>
        </row>
        <row r="24">
          <cell r="H24">
            <v>922.8</v>
          </cell>
        </row>
        <row r="25">
          <cell r="C25" t="str">
            <v>COBERTURA</v>
          </cell>
        </row>
        <row r="30">
          <cell r="H30">
            <v>5135.18</v>
          </cell>
        </row>
        <row r="31">
          <cell r="C31" t="str">
            <v>IMPERMEABILIZAÇÃO</v>
          </cell>
        </row>
        <row r="35">
          <cell r="H35">
            <v>3748.2000000000003</v>
          </cell>
        </row>
        <row r="36">
          <cell r="C36" t="str">
            <v>MANUTENÇÃO DE CALHAS E TUBOS PLUVIAIS</v>
          </cell>
        </row>
        <row r="43">
          <cell r="H43">
            <v>2549.29</v>
          </cell>
        </row>
        <row r="45">
          <cell r="C45" t="str">
            <v>LIMPEZA GERAL</v>
          </cell>
        </row>
        <row r="46">
          <cell r="H46">
            <v>288.58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B7C4-9076-4168-A6AA-5624153F6DDF}">
  <sheetPr codeName="Plan7">
    <pageSetUpPr fitToPage="1"/>
  </sheetPr>
  <dimension ref="A1:T40"/>
  <sheetViews>
    <sheetView showGridLines="0" tabSelected="1" view="pageBreakPreview" topLeftCell="A16" zoomScale="80" zoomScaleNormal="100" zoomScaleSheetLayoutView="80" workbookViewId="0">
      <selection activeCell="F20" sqref="F20:F21"/>
    </sheetView>
  </sheetViews>
  <sheetFormatPr defaultRowHeight="15.75" x14ac:dyDescent="0.25"/>
  <cols>
    <col min="1" max="1" width="18" style="1" customWidth="1"/>
    <col min="2" max="2" width="41.42578125" style="1" customWidth="1"/>
    <col min="3" max="3" width="20" style="1" customWidth="1"/>
    <col min="4" max="6" width="17" style="1" customWidth="1"/>
    <col min="7" max="7" width="18" style="1" customWidth="1"/>
    <col min="8" max="8" width="11.42578125" style="1" customWidth="1"/>
    <col min="9" max="9" width="15.7109375" style="1" bestFit="1" customWidth="1"/>
    <col min="10" max="10" width="13.7109375" style="1" customWidth="1"/>
    <col min="11" max="16384" width="9.140625" style="1"/>
  </cols>
  <sheetData>
    <row r="1" spans="1:10" ht="29.25" customHeight="1" x14ac:dyDescent="0.25">
      <c r="A1" s="101"/>
      <c r="B1" s="100"/>
      <c r="C1" s="100"/>
      <c r="D1" s="100"/>
      <c r="E1" s="100"/>
      <c r="F1" s="100"/>
      <c r="G1" s="100"/>
      <c r="H1" s="100"/>
      <c r="I1" s="100"/>
      <c r="J1" s="99"/>
    </row>
    <row r="2" spans="1:10" ht="34.5" customHeight="1" x14ac:dyDescent="0.25">
      <c r="A2" s="98" t="s">
        <v>22</v>
      </c>
      <c r="B2" s="97"/>
      <c r="C2" s="97"/>
      <c r="D2" s="97"/>
      <c r="E2" s="97"/>
      <c r="F2" s="97"/>
      <c r="G2" s="97"/>
      <c r="H2" s="97"/>
      <c r="I2" s="97"/>
      <c r="J2" s="96"/>
    </row>
    <row r="3" spans="1:10" ht="35.25" customHeight="1" x14ac:dyDescent="0.25">
      <c r="A3" s="98"/>
      <c r="B3" s="97"/>
      <c r="C3" s="97"/>
      <c r="D3" s="97"/>
      <c r="E3" s="97"/>
      <c r="F3" s="97"/>
      <c r="G3" s="97"/>
      <c r="H3" s="97"/>
      <c r="I3" s="97"/>
      <c r="J3" s="96"/>
    </row>
    <row r="4" spans="1:10" ht="18.75" x14ac:dyDescent="0.25">
      <c r="A4" s="95"/>
      <c r="B4" s="94"/>
      <c r="C4" s="94"/>
      <c r="D4" s="94"/>
      <c r="E4" s="94"/>
      <c r="F4" s="94"/>
      <c r="G4" s="94"/>
      <c r="H4" s="94"/>
      <c r="I4" s="94"/>
      <c r="J4" s="93"/>
    </row>
    <row r="5" spans="1:10" ht="23.25" customHeight="1" x14ac:dyDescent="0.25">
      <c r="A5" s="92" t="s">
        <v>21</v>
      </c>
      <c r="B5" s="91"/>
      <c r="C5" s="91"/>
      <c r="D5" s="91"/>
      <c r="E5" s="91"/>
      <c r="F5" s="91"/>
      <c r="G5" s="91"/>
      <c r="H5" s="91"/>
      <c r="I5" s="91"/>
      <c r="J5" s="90"/>
    </row>
    <row r="6" spans="1:10" ht="20.25" customHeight="1" x14ac:dyDescent="0.25">
      <c r="A6" s="89"/>
      <c r="B6" s="88"/>
      <c r="C6" s="88"/>
      <c r="D6" s="88"/>
      <c r="E6" s="88"/>
      <c r="F6" s="88"/>
      <c r="G6" s="88"/>
      <c r="H6" s="88"/>
      <c r="I6" s="88"/>
      <c r="J6" s="87"/>
    </row>
    <row r="7" spans="1:10" s="78" customFormat="1" ht="16.5" x14ac:dyDescent="0.2">
      <c r="A7" s="86" t="s">
        <v>20</v>
      </c>
      <c r="B7" s="85"/>
      <c r="C7" s="85"/>
      <c r="D7" s="85"/>
      <c r="E7" s="85"/>
      <c r="F7" s="85"/>
      <c r="G7" s="85"/>
      <c r="H7" s="85"/>
      <c r="J7" s="79"/>
    </row>
    <row r="8" spans="1:10" s="78" customFormat="1" ht="16.5" x14ac:dyDescent="0.2">
      <c r="A8" s="83" t="s">
        <v>19</v>
      </c>
      <c r="B8" s="82"/>
      <c r="C8" s="82"/>
      <c r="D8" s="82"/>
      <c r="E8" s="82"/>
      <c r="F8" s="82"/>
      <c r="G8" s="84"/>
      <c r="H8" s="84"/>
      <c r="J8" s="79"/>
    </row>
    <row r="9" spans="1:10" s="78" customFormat="1" ht="16.5" x14ac:dyDescent="0.2">
      <c r="A9" s="83" t="s">
        <v>18</v>
      </c>
      <c r="B9" s="82"/>
      <c r="C9" s="82"/>
      <c r="D9" s="82"/>
      <c r="E9" s="82"/>
      <c r="F9" s="82"/>
      <c r="G9" s="84"/>
      <c r="H9" s="84"/>
      <c r="J9" s="79"/>
    </row>
    <row r="10" spans="1:10" s="78" customFormat="1" ht="16.5" x14ac:dyDescent="0.2">
      <c r="A10" s="83" t="s">
        <v>17</v>
      </c>
      <c r="B10" s="82"/>
      <c r="C10" s="82"/>
      <c r="D10" s="82"/>
      <c r="E10" s="81"/>
      <c r="F10" s="81"/>
      <c r="G10" s="80"/>
      <c r="H10" s="80"/>
      <c r="J10" s="79"/>
    </row>
    <row r="11" spans="1:10" ht="21.75" customHeight="1" thickBot="1" x14ac:dyDescent="0.3">
      <c r="A11" s="77"/>
      <c r="B11" s="76"/>
      <c r="C11" s="76"/>
      <c r="D11" s="76"/>
      <c r="E11" s="76"/>
      <c r="F11" s="76"/>
      <c r="G11" s="75"/>
      <c r="H11" s="74"/>
      <c r="I11" s="73"/>
      <c r="J11" s="72"/>
    </row>
    <row r="12" spans="1:10" ht="21.75" customHeight="1" thickBot="1" x14ac:dyDescent="0.3">
      <c r="A12" s="71" t="s">
        <v>16</v>
      </c>
      <c r="B12" s="71" t="s">
        <v>15</v>
      </c>
      <c r="C12" s="68" t="s">
        <v>14</v>
      </c>
      <c r="D12" s="67"/>
      <c r="E12" s="70" t="s">
        <v>13</v>
      </c>
      <c r="F12" s="69"/>
      <c r="G12" s="70" t="s">
        <v>12</v>
      </c>
      <c r="H12" s="69"/>
      <c r="I12" s="68" t="s">
        <v>11</v>
      </c>
      <c r="J12" s="67"/>
    </row>
    <row r="13" spans="1:10" ht="24.75" customHeight="1" thickBot="1" x14ac:dyDescent="0.3">
      <c r="A13" s="66"/>
      <c r="B13" s="66"/>
      <c r="C13" s="65" t="s">
        <v>10</v>
      </c>
      <c r="D13" s="62" t="s">
        <v>9</v>
      </c>
      <c r="E13" s="63" t="s">
        <v>8</v>
      </c>
      <c r="F13" s="64" t="s">
        <v>7</v>
      </c>
      <c r="G13" s="63" t="s">
        <v>8</v>
      </c>
      <c r="H13" s="62" t="s">
        <v>7</v>
      </c>
      <c r="I13" s="63" t="s">
        <v>8</v>
      </c>
      <c r="J13" s="62" t="s">
        <v>7</v>
      </c>
    </row>
    <row r="14" spans="1:10" x14ac:dyDescent="0.25">
      <c r="A14" s="50">
        <v>1</v>
      </c>
      <c r="B14" s="49" t="str">
        <f>'[1]PLANILHA ORÇAMENTÁRIA'!C14</f>
        <v>ADIMINISTRAÇÃO LOCAL</v>
      </c>
      <c r="C14" s="48">
        <f>'[1]PLANILHA ORÇAMENTÁRIA'!H16</f>
        <v>24367.58</v>
      </c>
      <c r="D14" s="61">
        <f>C14/$C$28</f>
        <v>0.57922778439652112</v>
      </c>
      <c r="E14" s="60">
        <f>C14*F14</f>
        <v>12183.79</v>
      </c>
      <c r="F14" s="59">
        <v>0.5</v>
      </c>
      <c r="G14" s="60">
        <f>C14*H14</f>
        <v>12183.79</v>
      </c>
      <c r="H14" s="59">
        <v>0.5</v>
      </c>
      <c r="I14" s="58">
        <f>G14+E14</f>
        <v>24367.58</v>
      </c>
      <c r="J14" s="57">
        <f>H14+F14</f>
        <v>1</v>
      </c>
    </row>
    <row r="15" spans="1:10" x14ac:dyDescent="0.25">
      <c r="A15" s="50"/>
      <c r="B15" s="49"/>
      <c r="C15" s="48"/>
      <c r="D15" s="47"/>
      <c r="E15" s="56"/>
      <c r="F15" s="55"/>
      <c r="G15" s="56"/>
      <c r="H15" s="55"/>
      <c r="I15" s="44"/>
      <c r="J15" s="45"/>
    </row>
    <row r="16" spans="1:10" x14ac:dyDescent="0.25">
      <c r="A16" s="50">
        <v>2</v>
      </c>
      <c r="B16" s="54" t="str">
        <f>'[1]PLANILHA ORÇAMENTÁRIA'!C17</f>
        <v>SERVIÇOS PRELIMINARES</v>
      </c>
      <c r="C16" s="48">
        <f>'[1]PLANILHA ORÇAMENTÁRIA'!H21</f>
        <v>5057.4500000000007</v>
      </c>
      <c r="D16" s="47">
        <f>C16/$C$28</f>
        <v>0.12021774662055838</v>
      </c>
      <c r="E16" s="46">
        <f>C16*F16</f>
        <v>4551.7050000000008</v>
      </c>
      <c r="F16" s="52">
        <v>0.9</v>
      </c>
      <c r="G16" s="46">
        <f>C16*H16</f>
        <v>505.74500000000012</v>
      </c>
      <c r="H16" s="45">
        <v>0.1</v>
      </c>
      <c r="I16" s="44">
        <f>G16+E16</f>
        <v>5057.4500000000007</v>
      </c>
      <c r="J16" s="51">
        <f>H16+F16</f>
        <v>1</v>
      </c>
    </row>
    <row r="17" spans="1:20" x14ac:dyDescent="0.25">
      <c r="A17" s="50"/>
      <c r="B17" s="53"/>
      <c r="C17" s="48"/>
      <c r="D17" s="47"/>
      <c r="E17" s="46"/>
      <c r="F17" s="52"/>
      <c r="G17" s="46"/>
      <c r="H17" s="45"/>
      <c r="I17" s="44"/>
      <c r="J17" s="43"/>
    </row>
    <row r="18" spans="1:20" x14ac:dyDescent="0.25">
      <c r="A18" s="50">
        <v>3</v>
      </c>
      <c r="B18" s="49" t="str">
        <f>'[1]PLANILHA ORÇAMENTÁRIA'!C22</f>
        <v>TRANSPORTES</v>
      </c>
      <c r="C18" s="48">
        <f>'[1]PLANILHA ORÇAMENTÁRIA'!H24</f>
        <v>922.8</v>
      </c>
      <c r="D18" s="47">
        <f>C18/$C$28</f>
        <v>2.1935350143145509E-2</v>
      </c>
      <c r="E18" s="46">
        <f>C18*F18</f>
        <v>692.09999999999991</v>
      </c>
      <c r="F18" s="45">
        <v>0.75</v>
      </c>
      <c r="G18" s="46">
        <f>C18*H18</f>
        <v>230.7</v>
      </c>
      <c r="H18" s="45">
        <v>0.25</v>
      </c>
      <c r="I18" s="44">
        <f>E18+G18</f>
        <v>922.8</v>
      </c>
      <c r="J18" s="51">
        <f>F18+H18</f>
        <v>1</v>
      </c>
    </row>
    <row r="19" spans="1:20" x14ac:dyDescent="0.25">
      <c r="A19" s="50"/>
      <c r="B19" s="49"/>
      <c r="C19" s="48"/>
      <c r="D19" s="47"/>
      <c r="E19" s="46"/>
      <c r="F19" s="45"/>
      <c r="G19" s="46"/>
      <c r="H19" s="45"/>
      <c r="I19" s="44"/>
      <c r="J19" s="43"/>
    </row>
    <row r="20" spans="1:20" x14ac:dyDescent="0.25">
      <c r="A20" s="50">
        <v>4</v>
      </c>
      <c r="B20" s="49" t="str">
        <f>'[1]PLANILHA ORÇAMENTÁRIA'!C25</f>
        <v>COBERTURA</v>
      </c>
      <c r="C20" s="48">
        <f>'[1]PLANILHA ORÇAMENTÁRIA'!H30</f>
        <v>5135.18</v>
      </c>
      <c r="D20" s="47">
        <f>C20/$C$28</f>
        <v>0.12206542192032724</v>
      </c>
      <c r="E20" s="46">
        <f>C20*F20</f>
        <v>1283.7950000000001</v>
      </c>
      <c r="F20" s="45">
        <v>0.25</v>
      </c>
      <c r="G20" s="46">
        <f>C20*H20</f>
        <v>3851.3850000000002</v>
      </c>
      <c r="H20" s="45">
        <v>0.75</v>
      </c>
      <c r="I20" s="44">
        <f>G20+E20</f>
        <v>5135.18</v>
      </c>
      <c r="J20" s="51">
        <f>H20+F20</f>
        <v>1</v>
      </c>
    </row>
    <row r="21" spans="1:20" x14ac:dyDescent="0.25">
      <c r="A21" s="50"/>
      <c r="B21" s="49"/>
      <c r="C21" s="48"/>
      <c r="D21" s="47"/>
      <c r="E21" s="46"/>
      <c r="F21" s="45"/>
      <c r="G21" s="46"/>
      <c r="H21" s="45"/>
      <c r="I21" s="44"/>
      <c r="J21" s="43"/>
    </row>
    <row r="22" spans="1:20" x14ac:dyDescent="0.25">
      <c r="A22" s="50">
        <v>5</v>
      </c>
      <c r="B22" s="49" t="str">
        <f>'[1]PLANILHA ORÇAMENTÁRIA'!C31</f>
        <v>IMPERMEABILIZAÇÃO</v>
      </c>
      <c r="C22" s="48">
        <f>'[1]PLANILHA ORÇAMENTÁRIA'!H35</f>
        <v>3748.2000000000003</v>
      </c>
      <c r="D22" s="47">
        <f>C22/$C$28</f>
        <v>8.9096314918224978E-2</v>
      </c>
      <c r="E22" s="46">
        <f>C22*F22</f>
        <v>937.05000000000007</v>
      </c>
      <c r="F22" s="45">
        <v>0.25</v>
      </c>
      <c r="G22" s="46">
        <f>C22*H22</f>
        <v>2811.15</v>
      </c>
      <c r="H22" s="45">
        <v>0.75</v>
      </c>
      <c r="I22" s="44">
        <f>E22+G22</f>
        <v>3748.2000000000003</v>
      </c>
      <c r="J22" s="51">
        <f>H22+F22</f>
        <v>1</v>
      </c>
    </row>
    <row r="23" spans="1:20" x14ac:dyDescent="0.25">
      <c r="A23" s="50"/>
      <c r="B23" s="49"/>
      <c r="C23" s="48"/>
      <c r="D23" s="47"/>
      <c r="E23" s="46"/>
      <c r="F23" s="45"/>
      <c r="G23" s="46"/>
      <c r="H23" s="45"/>
      <c r="I23" s="44"/>
      <c r="J23" s="43"/>
    </row>
    <row r="24" spans="1:20" x14ac:dyDescent="0.25">
      <c r="A24" s="50">
        <v>6</v>
      </c>
      <c r="B24" s="49" t="str">
        <f>'[1]PLANILHA ORÇAMENTÁRIA'!C36</f>
        <v>MANUTENÇÃO DE CALHAS E TUBOS PLUVIAIS</v>
      </c>
      <c r="C24" s="48">
        <f>'[1]PLANILHA ORÇAMENTÁRIA'!H43</f>
        <v>2549.29</v>
      </c>
      <c r="D24" s="47">
        <f>C24/$C$28</f>
        <v>6.0597712143930886E-2</v>
      </c>
      <c r="E24" s="46">
        <f>C24*F24</f>
        <v>1274.645</v>
      </c>
      <c r="F24" s="45">
        <v>0.5</v>
      </c>
      <c r="G24" s="46">
        <f>C24*H24</f>
        <v>1274.645</v>
      </c>
      <c r="H24" s="45">
        <v>0.5</v>
      </c>
      <c r="I24" s="44">
        <f>G24+E24</f>
        <v>2549.29</v>
      </c>
      <c r="J24" s="51">
        <f>H24+F24</f>
        <v>1</v>
      </c>
    </row>
    <row r="25" spans="1:20" x14ac:dyDescent="0.25">
      <c r="A25" s="50"/>
      <c r="B25" s="49"/>
      <c r="C25" s="48"/>
      <c r="D25" s="47"/>
      <c r="E25" s="46"/>
      <c r="F25" s="45"/>
      <c r="G25" s="46"/>
      <c r="H25" s="45"/>
      <c r="I25" s="44"/>
      <c r="J25" s="43"/>
    </row>
    <row r="26" spans="1:20" x14ac:dyDescent="0.25">
      <c r="A26" s="50">
        <v>7</v>
      </c>
      <c r="B26" s="49" t="str">
        <f>'[1]PLANILHA ORÇAMENTÁRIA'!C45</f>
        <v>LIMPEZA GERAL</v>
      </c>
      <c r="C26" s="48">
        <f>'[1]PLANILHA ORÇAMENTÁRIA'!H46</f>
        <v>288.58</v>
      </c>
      <c r="D26" s="47">
        <f>C26/$C$28</f>
        <v>6.859669857291863E-3</v>
      </c>
      <c r="E26" s="46" t="s">
        <v>6</v>
      </c>
      <c r="F26" s="45" t="s">
        <v>6</v>
      </c>
      <c r="G26" s="46">
        <f>C26*H26</f>
        <v>288.58</v>
      </c>
      <c r="H26" s="45">
        <v>1</v>
      </c>
      <c r="I26" s="44">
        <f>G26</f>
        <v>288.58</v>
      </c>
      <c r="J26" s="51">
        <f>H26</f>
        <v>1</v>
      </c>
    </row>
    <row r="27" spans="1:20" ht="16.5" thickBot="1" x14ac:dyDescent="0.3">
      <c r="A27" s="50"/>
      <c r="B27" s="49"/>
      <c r="C27" s="48"/>
      <c r="D27" s="47"/>
      <c r="E27" s="46"/>
      <c r="F27" s="45"/>
      <c r="G27" s="46"/>
      <c r="H27" s="45"/>
      <c r="I27" s="44"/>
      <c r="J27" s="43"/>
    </row>
    <row r="28" spans="1:20" ht="21" customHeight="1" thickBot="1" x14ac:dyDescent="0.3">
      <c r="A28" s="42" t="s">
        <v>5</v>
      </c>
      <c r="B28" s="41"/>
      <c r="C28" s="40">
        <f>SUM(C14:C27)</f>
        <v>42069.08</v>
      </c>
      <c r="D28" s="39">
        <f>SUM(D14:D27)</f>
        <v>1</v>
      </c>
      <c r="E28" s="37">
        <f>SUM(E14:E27)</f>
        <v>20923.084999999999</v>
      </c>
      <c r="F28" s="38">
        <f>E28/C28</f>
        <v>0.49735066704572573</v>
      </c>
      <c r="G28" s="37">
        <f>SUM(G14:G27)</f>
        <v>21145.995000000006</v>
      </c>
      <c r="H28" s="36">
        <f>G28/$C$28</f>
        <v>0.50264933295427439</v>
      </c>
      <c r="I28" s="35">
        <f>SUM(I14:I27)</f>
        <v>42069.08</v>
      </c>
      <c r="J28" s="34">
        <f>AVERAGE(J14:J25)</f>
        <v>1</v>
      </c>
    </row>
    <row r="29" spans="1:20" ht="21" customHeight="1" thickBot="1" x14ac:dyDescent="0.3">
      <c r="A29" s="33"/>
      <c r="B29" s="32"/>
      <c r="C29" s="31"/>
      <c r="D29" s="30"/>
      <c r="E29" s="28">
        <f>E28</f>
        <v>20923.084999999999</v>
      </c>
      <c r="F29" s="29">
        <f>F28</f>
        <v>0.49735066704572573</v>
      </c>
      <c r="G29" s="28">
        <f>G28+E29</f>
        <v>42069.08</v>
      </c>
      <c r="H29" s="27">
        <f>H28+F29</f>
        <v>1</v>
      </c>
      <c r="I29" s="26"/>
      <c r="J29" s="26"/>
    </row>
    <row r="30" spans="1:20" x14ac:dyDescent="0.25">
      <c r="A30" s="17"/>
      <c r="B30" s="16"/>
      <c r="C30" s="16"/>
      <c r="D30" s="16"/>
      <c r="E30" s="16"/>
      <c r="F30" s="16"/>
      <c r="G30" s="15"/>
      <c r="H30" s="15"/>
      <c r="I30" s="15"/>
      <c r="J30" s="14"/>
    </row>
    <row r="31" spans="1:20" x14ac:dyDescent="0.25">
      <c r="A31" s="17"/>
      <c r="B31" s="16"/>
      <c r="C31" s="16"/>
      <c r="D31" s="16"/>
      <c r="E31" s="16"/>
      <c r="F31" s="16"/>
      <c r="G31" s="15"/>
      <c r="H31" s="15"/>
      <c r="I31" s="15"/>
      <c r="J31" s="14"/>
    </row>
    <row r="32" spans="1:20" ht="15.75" customHeight="1" x14ac:dyDescent="0.25">
      <c r="A32" s="25" t="s">
        <v>4</v>
      </c>
      <c r="B32" s="24"/>
      <c r="C32" s="24"/>
      <c r="D32" s="24"/>
      <c r="E32" s="24"/>
      <c r="F32" s="24"/>
      <c r="G32" s="24"/>
      <c r="H32" s="24"/>
      <c r="I32" s="24"/>
      <c r="J32" s="23"/>
      <c r="K32" s="18"/>
      <c r="L32" s="18"/>
      <c r="M32" s="18"/>
      <c r="N32" s="18"/>
      <c r="O32" s="18"/>
      <c r="P32" s="18"/>
      <c r="Q32" s="18"/>
      <c r="R32" s="18"/>
      <c r="S32" s="18"/>
      <c r="T32" s="22"/>
    </row>
    <row r="33" spans="1:20" x14ac:dyDescent="0.25">
      <c r="A33" s="25"/>
      <c r="B33" s="24"/>
      <c r="C33" s="24"/>
      <c r="D33" s="24"/>
      <c r="E33" s="24"/>
      <c r="F33" s="24"/>
      <c r="G33" s="24"/>
      <c r="H33" s="24"/>
      <c r="I33" s="24"/>
      <c r="J33" s="23"/>
      <c r="K33" s="18"/>
      <c r="L33" s="18"/>
      <c r="M33" s="18"/>
      <c r="N33" s="18"/>
      <c r="O33" s="18"/>
      <c r="P33" s="18"/>
      <c r="Q33" s="18"/>
      <c r="R33" s="18"/>
      <c r="S33" s="18"/>
      <c r="T33" s="22"/>
    </row>
    <row r="34" spans="1:20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17"/>
      <c r="B35" s="16"/>
      <c r="C35" s="16"/>
      <c r="D35" s="16"/>
      <c r="E35" s="16"/>
      <c r="F35" s="16"/>
      <c r="G35" s="15"/>
      <c r="H35" s="15"/>
      <c r="I35" s="15"/>
      <c r="J35" s="14"/>
    </row>
    <row r="36" spans="1:20" ht="18" customHeight="1" x14ac:dyDescent="0.25">
      <c r="A36" s="13" t="s">
        <v>3</v>
      </c>
      <c r="B36" s="12"/>
      <c r="C36" s="12"/>
      <c r="D36" s="12"/>
      <c r="E36" s="12"/>
      <c r="F36" s="12"/>
      <c r="G36" s="12"/>
      <c r="H36" s="12"/>
      <c r="I36" s="12"/>
      <c r="J36" s="11"/>
    </row>
    <row r="37" spans="1:20" ht="19.5" customHeight="1" x14ac:dyDescent="0.25">
      <c r="A37" s="13" t="s">
        <v>2</v>
      </c>
      <c r="B37" s="12"/>
      <c r="C37" s="12"/>
      <c r="D37" s="12"/>
      <c r="E37" s="12"/>
      <c r="F37" s="12"/>
      <c r="G37" s="12"/>
      <c r="H37" s="12"/>
      <c r="I37" s="12"/>
      <c r="J37" s="11"/>
    </row>
    <row r="38" spans="1:20" ht="18" customHeight="1" x14ac:dyDescent="0.25">
      <c r="A38" s="10" t="s">
        <v>1</v>
      </c>
      <c r="B38" s="9"/>
      <c r="C38" s="9"/>
      <c r="D38" s="9"/>
      <c r="E38" s="9"/>
      <c r="F38" s="9"/>
      <c r="G38" s="9"/>
      <c r="H38" s="9"/>
      <c r="I38" s="9"/>
      <c r="J38" s="8"/>
    </row>
    <row r="39" spans="1:20" ht="18" customHeight="1" x14ac:dyDescent="0.25">
      <c r="A39" s="10" t="s">
        <v>0</v>
      </c>
      <c r="B39" s="9"/>
      <c r="C39" s="9"/>
      <c r="D39" s="9"/>
      <c r="E39" s="9"/>
      <c r="F39" s="9"/>
      <c r="G39" s="9"/>
      <c r="H39" s="9"/>
      <c r="I39" s="9"/>
      <c r="J39" s="8"/>
    </row>
    <row r="40" spans="1:20" ht="16.5" thickBot="1" x14ac:dyDescent="0.3">
      <c r="A40" s="7"/>
      <c r="B40" s="6"/>
      <c r="C40" s="5"/>
      <c r="D40" s="4"/>
      <c r="E40" s="4"/>
      <c r="F40" s="4"/>
      <c r="G40" s="4"/>
      <c r="H40" s="4"/>
      <c r="I40" s="3"/>
      <c r="J40" s="2"/>
    </row>
  </sheetData>
  <mergeCells count="93">
    <mergeCell ref="I12:J12"/>
    <mergeCell ref="C12:D12"/>
    <mergeCell ref="B12:B13"/>
    <mergeCell ref="G12:H12"/>
    <mergeCell ref="A26:A27"/>
    <mergeCell ref="B26:B27"/>
    <mergeCell ref="C26:C27"/>
    <mergeCell ref="D26:D27"/>
    <mergeCell ref="E26:E27"/>
    <mergeCell ref="F26:F27"/>
    <mergeCell ref="G26:G27"/>
    <mergeCell ref="H26:H27"/>
    <mergeCell ref="A12:A13"/>
    <mergeCell ref="E20:E21"/>
    <mergeCell ref="F20:F21"/>
    <mergeCell ref="E22:E23"/>
    <mergeCell ref="F22:F23"/>
    <mergeCell ref="E24:E25"/>
    <mergeCell ref="F24:F25"/>
    <mergeCell ref="E14:E15"/>
    <mergeCell ref="F14:F15"/>
    <mergeCell ref="E16:E17"/>
    <mergeCell ref="F16:F17"/>
    <mergeCell ref="E12:F12"/>
    <mergeCell ref="A8:F8"/>
    <mergeCell ref="A9:F9"/>
    <mergeCell ref="A10:D10"/>
    <mergeCell ref="D16:D17"/>
    <mergeCell ref="A2:J3"/>
    <mergeCell ref="A38:J38"/>
    <mergeCell ref="A39:J39"/>
    <mergeCell ref="D28:D29"/>
    <mergeCell ref="C28:C29"/>
    <mergeCell ref="A32:J33"/>
    <mergeCell ref="I26:I27"/>
    <mergeCell ref="J24:J25"/>
    <mergeCell ref="J20:J21"/>
    <mergeCell ref="J22:J23"/>
    <mergeCell ref="B18:B19"/>
    <mergeCell ref="C18:C19"/>
    <mergeCell ref="C14:C15"/>
    <mergeCell ref="D14:D15"/>
    <mergeCell ref="J14:J15"/>
    <mergeCell ref="A7:H7"/>
    <mergeCell ref="I18:I19"/>
    <mergeCell ref="A18:A19"/>
    <mergeCell ref="B16:B17"/>
    <mergeCell ref="C16:C17"/>
    <mergeCell ref="A4:J4"/>
    <mergeCell ref="G16:G17"/>
    <mergeCell ref="A5:J5"/>
    <mergeCell ref="I14:I15"/>
    <mergeCell ref="A14:A15"/>
    <mergeCell ref="B14:B15"/>
    <mergeCell ref="I16:I17"/>
    <mergeCell ref="G14:G15"/>
    <mergeCell ref="H14:H15"/>
    <mergeCell ref="A16:A17"/>
    <mergeCell ref="E18:E19"/>
    <mergeCell ref="F18:F19"/>
    <mergeCell ref="J16:J17"/>
    <mergeCell ref="D18:D19"/>
    <mergeCell ref="G18:G19"/>
    <mergeCell ref="H16:H17"/>
    <mergeCell ref="H18:H19"/>
    <mergeCell ref="J18:J19"/>
    <mergeCell ref="H22:H23"/>
    <mergeCell ref="G20:G21"/>
    <mergeCell ref="H20:H21"/>
    <mergeCell ref="A20:A21"/>
    <mergeCell ref="B20:B21"/>
    <mergeCell ref="C20:C21"/>
    <mergeCell ref="D20:D21"/>
    <mergeCell ref="D24:D25"/>
    <mergeCell ref="G24:G25"/>
    <mergeCell ref="H24:H25"/>
    <mergeCell ref="I20:I21"/>
    <mergeCell ref="A22:A23"/>
    <mergeCell ref="B22:B23"/>
    <mergeCell ref="C22:C23"/>
    <mergeCell ref="D22:D23"/>
    <mergeCell ref="G22:G23"/>
    <mergeCell ref="I22:I23"/>
    <mergeCell ref="I24:I25"/>
    <mergeCell ref="A36:J36"/>
    <mergeCell ref="A37:J37"/>
    <mergeCell ref="J28:J29"/>
    <mergeCell ref="I28:I29"/>
    <mergeCell ref="A28:B29"/>
    <mergeCell ref="J26:J27"/>
    <mergeCell ref="A24:A25"/>
    <mergeCell ref="B24:B25"/>
    <mergeCell ref="C24:C25"/>
  </mergeCells>
  <printOptions horizontalCentered="1" verticalCentered="1"/>
  <pageMargins left="0.7" right="0.7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Jessika Florindo</dc:creator>
  <cp:lastModifiedBy>Jessika Florindo</cp:lastModifiedBy>
  <dcterms:created xsi:type="dcterms:W3CDTF">2023-01-10T16:34:36Z</dcterms:created>
  <dcterms:modified xsi:type="dcterms:W3CDTF">2023-01-10T16:35:20Z</dcterms:modified>
</cp:coreProperties>
</file>