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ka.florindo\Downloads\Aviso de Dispensa Eletrônica e Anexos\"/>
    </mc:Choice>
  </mc:AlternateContent>
  <xr:revisionPtr revIDLastSave="0" documentId="13_ncr:1_{58B9670F-0A5D-4DE6-92B9-03053CDBA6CE}" xr6:coauthVersionLast="47" xr6:coauthVersionMax="47" xr10:uidLastSave="{00000000-0000-0000-0000-000000000000}"/>
  <bookViews>
    <workbookView xWindow="-120" yWindow="-120" windowWidth="20730" windowHeight="11160" xr2:uid="{A47950C1-1ACB-4E66-A781-6481A5010DBA}"/>
  </bookViews>
  <sheets>
    <sheet name="PLANILHA ORÇAMENTÁRIA" sheetId="1" r:id="rId1"/>
  </sheets>
  <definedNames>
    <definedName name="_xlnm.Print_Area" localSheetId="0">'PLANILHA ORÇAMENTÁRIA'!$A$1:$H$56</definedName>
    <definedName name="_xlnm.Print_Titles" localSheetId="0">'PLANILHA ORÇAMENTÁRIA'!$12:$13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G18" i="1"/>
  <c r="H18" i="1" s="1"/>
  <c r="H21" i="1" s="1"/>
  <c r="G19" i="1"/>
  <c r="H19" i="1" s="1"/>
  <c r="G20" i="1"/>
  <c r="H20" i="1"/>
  <c r="G23" i="1"/>
  <c r="H23" i="1"/>
  <c r="H24" i="1" s="1"/>
  <c r="G26" i="1"/>
  <c r="H26" i="1" s="1"/>
  <c r="H30" i="1" s="1"/>
  <c r="G27" i="1"/>
  <c r="H27" i="1"/>
  <c r="G28" i="1"/>
  <c r="H28" i="1" s="1"/>
  <c r="G29" i="1"/>
  <c r="H29" i="1" s="1"/>
  <c r="G32" i="1"/>
  <c r="H32" i="1"/>
  <c r="G33" i="1"/>
  <c r="H33" i="1" s="1"/>
  <c r="G34" i="1"/>
  <c r="H34" i="1" s="1"/>
  <c r="G37" i="1"/>
  <c r="H37" i="1" s="1"/>
  <c r="G38" i="1"/>
  <c r="H38" i="1"/>
  <c r="G39" i="1"/>
  <c r="H39" i="1" s="1"/>
  <c r="G40" i="1"/>
  <c r="H40" i="1" s="1"/>
  <c r="G41" i="1"/>
  <c r="H41" i="1" s="1"/>
  <c r="G42" i="1"/>
  <c r="H42" i="1"/>
  <c r="G45" i="1"/>
  <c r="H45" i="1"/>
  <c r="H46" i="1" s="1"/>
  <c r="H35" i="1" l="1"/>
  <c r="H47" i="1"/>
  <c r="H43" i="1"/>
</calcChain>
</file>

<file path=xl/sharedStrings.xml><?xml version="1.0" encoding="utf-8"?>
<sst xmlns="http://schemas.openxmlformats.org/spreadsheetml/2006/main" count="112" uniqueCount="88">
  <si>
    <t>CREA MG 213.643/D</t>
  </si>
  <si>
    <t>ENGENHEIRO CIVIL</t>
  </si>
  <si>
    <t>HARLEY CHANDLER BORGES FONSECA</t>
  </si>
  <si>
    <t>VITÓRIA, JANEIRO DE 2023</t>
  </si>
  <si>
    <t xml:space="preserve">  OBS.: NOS PREÇOS ACIMA ESTÃO INCLUSOS O FORNECIMENTO DE MATERIAL E MÃO DE OBRA.</t>
  </si>
  <si>
    <t>VALOR TOTAL DA OBRA</t>
  </si>
  <si>
    <t>TOTAL DO ITEM</t>
  </si>
  <si>
    <t>M2</t>
  </si>
  <si>
    <t>LIMPEZA GERAL</t>
  </si>
  <si>
    <t>C.P.U</t>
  </si>
  <si>
    <t>7.1</t>
  </si>
  <si>
    <t>LIMPEZA DA OBRA</t>
  </si>
  <si>
    <t>Pintura com tinta acrílica, marcas de referência Suvinil, Coral ou Metalatex, inclusive selador acrílico, em
paredes e forros, a três demãos</t>
  </si>
  <si>
    <t>DER 190106</t>
  </si>
  <si>
    <t>6.6</t>
  </si>
  <si>
    <t>Emassamento de paredes e forros, com duas demãos de massa acrílica, marcas de referência Suvinil,
Coral ou Metalatex</t>
  </si>
  <si>
    <t>DER 190103</t>
  </si>
  <si>
    <t>6.5</t>
  </si>
  <si>
    <t>Recomposição de piso cimentado, com argamassa de cimento e areia no traço 1:3, com 2 cm de espessura, incl. Lastro</t>
  </si>
  <si>
    <t>DER 130403</t>
  </si>
  <si>
    <t>6.4</t>
  </si>
  <si>
    <t>M</t>
  </si>
  <si>
    <t>TUBO PVC, SÉRIE R, ÁGUA PLUVIAL, DN 150 MM, FORNECIDO E INSTALADO EM CONDUTORES VERTICAIS DE ÁGUAS PLUVIAIS. AF_06/2022</t>
  </si>
  <si>
    <t>SINAPI - 89580</t>
  </si>
  <si>
    <t>6.3</t>
  </si>
  <si>
    <t>M3</t>
  </si>
  <si>
    <t>Abertura e fechamento de rasgos em alvenaria, para passagem de tubulações, diâm. 21/2 a 4"</t>
  </si>
  <si>
    <t>DER 142203</t>
  </si>
  <si>
    <t>6.2</t>
  </si>
  <si>
    <t>Limpeza de calhas e coletores (serviço realizado por servente)</t>
  </si>
  <si>
    <t>DER 090512</t>
  </si>
  <si>
    <t>6.1</t>
  </si>
  <si>
    <t>MANUTENÇÃO DE CALHAS E TUBOS PLUVIAIS</t>
  </si>
  <si>
    <t>SUBCOBERTURA COM MANTA PLÁSTICA REVESTIDA
POR PELÍCULA DE ALUMÍNO, INCLUSO TRANSPORTE VERTICAL. AF_07/2019</t>
  </si>
  <si>
    <t>SINAPI - 94226</t>
  </si>
  <si>
    <t>5.3</t>
  </si>
  <si>
    <t>IMPERMEABILIZAÇÃO DE SUPERFÍCIE COM MANTA ASFÁLTICA, UMA CAMADA, INCLUSIVE APLICAÇÃO DE PRIMER ASFÁLTICO, E=3MM. AF_06/2018</t>
  </si>
  <si>
    <t>SINAPI - 98546</t>
  </si>
  <si>
    <t>5.2</t>
  </si>
  <si>
    <t>Remoção de impermeabilização em manta asfaltica</t>
  </si>
  <si>
    <t>5.1</t>
  </si>
  <si>
    <t>IMPERMEABILIZAÇÃO</t>
  </si>
  <si>
    <t>Eletroduto aparente de PVC rígido roscável diâmetro 3/4", inclusive abraçadeira de fixação</t>
  </si>
  <si>
    <t>DER 150801</t>
  </si>
  <si>
    <t>4.4</t>
  </si>
  <si>
    <t>UN</t>
  </si>
  <si>
    <t>BOCAL EM ALUMÍNIO FORNECIDO E INSTALADO EM CONDUTORES VERTICAIS DE ÁGUAS PLUVIAIS.</t>
  </si>
  <si>
    <t>4.3</t>
  </si>
  <si>
    <t>INSTALAÇÃO DE TELHA EM AÇO GALVALUME TRAPEZOIDAL 40 e=0,50 mm, EXCLUSIVE FORNECIMENTO DE TELHAS</t>
  </si>
  <si>
    <t>DER 090228</t>
  </si>
  <si>
    <t>4.2</t>
  </si>
  <si>
    <t>Recolocação de estrutura de madeira para telhado, com pontaletes e caibros, exclusive fornecimento</t>
  </si>
  <si>
    <t>4.1</t>
  </si>
  <si>
    <t>COBERTURA</t>
  </si>
  <si>
    <t>Índice de preço para remoção de entulho decorrente da execução de obras (Classe A CONAMA - NBR 10.004 - Classe II-B), incluindo aluguel da caçamba, carga, transporte e descarga em área licenciada</t>
  </si>
  <si>
    <t>DER 030304</t>
  </si>
  <si>
    <t>3.1</t>
  </si>
  <si>
    <t>TRANSPORTES</t>
  </si>
  <si>
    <t xml:space="preserve">M2    </t>
  </si>
  <si>
    <t>Remoção de telha ondulada de fibrocimento, inclusive cumeeira</t>
  </si>
  <si>
    <t>DER 010256</t>
  </si>
  <si>
    <t>2.3</t>
  </si>
  <si>
    <t>Remoção de engradamento de madeira de cobertura para reaproveitamento</t>
  </si>
  <si>
    <t>DER 010253</t>
  </si>
  <si>
    <t>2.2</t>
  </si>
  <si>
    <t>Locação de andaime metálico para trabalho em fachada de edifíco (aluguel de 1 m² por 1 mês) inclusive frete, montagem e desmontagem</t>
  </si>
  <si>
    <t>DER 020339</t>
  </si>
  <si>
    <t>2.1</t>
  </si>
  <si>
    <t>SERVIÇOS PRELIMINARES</t>
  </si>
  <si>
    <t>-</t>
  </si>
  <si>
    <t xml:space="preserve">ADMINISTRAÇÃO LOCAL </t>
  </si>
  <si>
    <t>1.1</t>
  </si>
  <si>
    <t>ADIMINISTRAÇÃO LOCAL</t>
  </si>
  <si>
    <t>VALOR TOTAL</t>
  </si>
  <si>
    <t>PREÇO UNIT.C/ BDI</t>
  </si>
  <si>
    <t>PREÇO UNIT.S/ BDI</t>
  </si>
  <si>
    <t>QUANT. PREV.</t>
  </si>
  <si>
    <t>UNID</t>
  </si>
  <si>
    <t>DESCRIMINAÇÃO DOS SERVIÇOS</t>
  </si>
  <si>
    <t>REF.</t>
  </si>
  <si>
    <t>ITEM</t>
  </si>
  <si>
    <t>BDI PADRÃO</t>
  </si>
  <si>
    <r>
      <t>PRAZO DE EXECUÇÃO:</t>
    </r>
    <r>
      <rPr>
        <sz val="13"/>
        <rFont val="Times New Roman"/>
        <family val="1"/>
      </rPr>
      <t xml:space="preserve"> 02 MESES</t>
    </r>
  </si>
  <si>
    <r>
      <t xml:space="preserve">REFERÊNCIA: </t>
    </r>
    <r>
      <rPr>
        <sz val="13"/>
        <rFont val="Times New Roman"/>
        <family val="1"/>
      </rPr>
      <t>SINAPI  11/2022 - DESONERADO | DER EDIFICAÇÕES-ES 10.2022</t>
    </r>
  </si>
  <si>
    <r>
      <t>LOCAL:</t>
    </r>
    <r>
      <rPr>
        <sz val="13"/>
        <rFont val="Times New Roman"/>
        <family val="1"/>
      </rPr>
      <t xml:space="preserve"> Rua Aluysio Simões, nº 172, Bento Ferreira, Vitória-ES - CEP 29060-632</t>
    </r>
  </si>
  <si>
    <r>
      <t xml:space="preserve">OBRA: </t>
    </r>
    <r>
      <rPr>
        <sz val="13"/>
        <rFont val="Times New Roman"/>
        <family val="1"/>
      </rPr>
      <t>REFORMA DA COBERTURA DO PRÉDIO DA SUPERINTENDÊNCIA, CORRESPONDENTE A UMA ÁREA DE 95,00M² CRA-ES</t>
    </r>
  </si>
  <si>
    <t>PLANILHA ORÇAMENTÁRIA</t>
  </si>
  <si>
    <t xml:space="preserve"> CONSELHO REGIONAL DE ADMINISTRAÇÃO DO ESPÍRITO SANTO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</si>
</sst>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  <font>
      <b/>
      <sz val="26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2" applyFont="1" applyBorder="1" applyAlignment="1">
      <alignment horizontal="center" vertical="center"/>
    </xf>
    <xf numFmtId="164" fontId="2" fillId="0" borderId="0" xfId="2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7" fillId="0" borderId="4" xfId="2" applyFont="1" applyFill="1" applyBorder="1" applyAlignment="1">
      <alignment horizontal="center" vertical="center" wrapText="1"/>
    </xf>
    <xf numFmtId="164" fontId="7" fillId="0" borderId="0" xfId="2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6" fillId="0" borderId="9" xfId="2" applyFont="1" applyFill="1" applyBorder="1" applyAlignment="1">
      <alignment horizontal="center" vertical="center" wrapText="1"/>
    </xf>
    <xf numFmtId="164" fontId="6" fillId="0" borderId="11" xfId="2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4" fontId="3" fillId="0" borderId="13" xfId="2" applyFont="1" applyFill="1" applyBorder="1" applyAlignment="1">
      <alignment horizontal="center" vertical="center"/>
    </xf>
    <xf numFmtId="2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64" fontId="3" fillId="0" borderId="11" xfId="2" applyFont="1" applyFill="1" applyBorder="1" applyAlignment="1">
      <alignment horizontal="center" vertical="center" wrapText="1"/>
    </xf>
    <xf numFmtId="164" fontId="3" fillId="0" borderId="11" xfId="2" applyFont="1" applyFill="1" applyBorder="1" applyAlignment="1">
      <alignment horizontal="center" vertical="center"/>
    </xf>
    <xf numFmtId="2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3" borderId="12" xfId="2" applyFont="1" applyFill="1" applyBorder="1" applyAlignment="1">
      <alignment horizontal="center" vertical="center" wrapText="1"/>
    </xf>
    <xf numFmtId="164" fontId="6" fillId="3" borderId="13" xfId="2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2" fontId="3" fillId="0" borderId="13" xfId="4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3" fillId="0" borderId="12" xfId="2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center" vertical="center"/>
    </xf>
    <xf numFmtId="164" fontId="6" fillId="0" borderId="12" xfId="2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/>
    </xf>
    <xf numFmtId="2" fontId="3" fillId="4" borderId="11" xfId="4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10" fontId="9" fillId="5" borderId="12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4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center" vertical="center"/>
    </xf>
    <xf numFmtId="164" fontId="6" fillId="0" borderId="0" xfId="2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2" fillId="0" borderId="6" xfId="2" applyFont="1" applyFill="1" applyBorder="1" applyAlignment="1">
      <alignment horizontal="center" vertical="center"/>
    </xf>
    <xf numFmtId="164" fontId="2" fillId="0" borderId="7" xfId="2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9" fillId="6" borderId="14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9" fillId="6" borderId="12" xfId="0" applyNumberFormat="1" applyFont="1" applyFill="1" applyBorder="1" applyAlignment="1">
      <alignment horizontal="center" vertical="center"/>
    </xf>
    <xf numFmtId="164" fontId="6" fillId="0" borderId="16" xfId="2" applyFont="1" applyFill="1" applyBorder="1" applyAlignment="1">
      <alignment horizontal="center" vertical="center" wrapText="1"/>
    </xf>
    <xf numFmtId="164" fontId="6" fillId="0" borderId="11" xfId="2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164" fontId="9" fillId="5" borderId="14" xfId="2" quotePrefix="1" applyFont="1" applyFill="1" applyBorder="1" applyAlignment="1">
      <alignment horizontal="center" vertical="center"/>
    </xf>
    <xf numFmtId="164" fontId="9" fillId="5" borderId="12" xfId="2" quotePrefix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</cellXfs>
  <cellStyles count="5">
    <cellStyle name="Moeda" xfId="2" builtinId="4"/>
    <cellStyle name="Normal" xfId="0" builtinId="0"/>
    <cellStyle name="Porcentagem" xfId="3" builtinId="5"/>
    <cellStyle name="Porcentagem 2" xfId="4" xr:uid="{B7B0AFFA-5912-4A2A-9EA7-378BBD822D8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85725</xdr:rowOff>
    </xdr:from>
    <xdr:ext cx="1404257" cy="1177018"/>
    <xdr:pic>
      <xdr:nvPicPr>
        <xdr:cNvPr id="2" name="Imagem 1">
          <a:extLst>
            <a:ext uri="{FF2B5EF4-FFF2-40B4-BE49-F238E27FC236}">
              <a16:creationId xmlns:a16="http://schemas.microsoft.com/office/drawing/2014/main" id="{6E564999-E78F-41B0-8648-D9D23641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404257" cy="1177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6C98-398B-42FB-AEAB-8A99DC53555C}">
  <sheetPr codeName="Plan1">
    <pageSetUpPr fitToPage="1"/>
  </sheetPr>
  <dimension ref="A1:BX56"/>
  <sheetViews>
    <sheetView showGridLines="0" tabSelected="1" view="pageBreakPreview" topLeftCell="A34" zoomScale="70" zoomScaleNormal="75" zoomScaleSheetLayoutView="70" workbookViewId="0">
      <selection activeCell="M51" sqref="M51"/>
    </sheetView>
  </sheetViews>
  <sheetFormatPr defaultRowHeight="15.75" x14ac:dyDescent="0.2"/>
  <cols>
    <col min="1" max="1" width="8.85546875" style="1" customWidth="1"/>
    <col min="2" max="2" width="17.5703125" style="1" customWidth="1"/>
    <col min="3" max="3" width="71.140625" style="5" customWidth="1"/>
    <col min="4" max="4" width="10.42578125" style="1" bestFit="1" customWidth="1"/>
    <col min="5" max="5" width="17.140625" style="4" bestFit="1" customWidth="1"/>
    <col min="6" max="6" width="23.42578125" style="3" bestFit="1" customWidth="1"/>
    <col min="7" max="7" width="24.28515625" style="2" customWidth="1"/>
    <col min="8" max="8" width="18.5703125" style="2" bestFit="1" customWidth="1"/>
    <col min="9" max="9" width="11.5703125" style="1" bestFit="1" customWidth="1"/>
    <col min="10" max="10" width="16.28515625" style="1" bestFit="1" customWidth="1"/>
    <col min="11" max="11" width="11.5703125" style="1" bestFit="1" customWidth="1"/>
    <col min="12" max="12" width="9.140625" style="1"/>
    <col min="13" max="13" width="15.42578125" style="1" bestFit="1" customWidth="1"/>
    <col min="14" max="16384" width="9.140625" style="1"/>
  </cols>
  <sheetData>
    <row r="1" spans="1:8" x14ac:dyDescent="0.2">
      <c r="A1" s="62"/>
      <c r="B1" s="60"/>
      <c r="C1" s="61"/>
      <c r="D1" s="60"/>
      <c r="E1" s="59"/>
      <c r="F1" s="58"/>
      <c r="G1" s="58"/>
      <c r="H1" s="57"/>
    </row>
    <row r="2" spans="1:8" ht="30" x14ac:dyDescent="0.2">
      <c r="A2" s="80"/>
      <c r="B2" s="81"/>
      <c r="C2" s="81"/>
      <c r="D2" s="81"/>
      <c r="E2" s="81"/>
      <c r="F2" s="81"/>
      <c r="G2" s="81"/>
      <c r="H2" s="82"/>
    </row>
    <row r="3" spans="1:8" s="5" customFormat="1" ht="21.75" customHeight="1" x14ac:dyDescent="0.2">
      <c r="A3" s="83" t="s">
        <v>87</v>
      </c>
      <c r="B3" s="84"/>
      <c r="C3" s="84"/>
      <c r="D3" s="84"/>
      <c r="E3" s="84"/>
      <c r="F3" s="84"/>
      <c r="G3" s="84"/>
      <c r="H3" s="85"/>
    </row>
    <row r="4" spans="1:8" s="5" customFormat="1" ht="21.75" customHeight="1" x14ac:dyDescent="0.2">
      <c r="A4" s="56"/>
      <c r="B4" s="55"/>
      <c r="C4" s="55"/>
      <c r="D4" s="55"/>
      <c r="E4" s="55"/>
      <c r="F4" s="55"/>
      <c r="G4" s="55"/>
      <c r="H4" s="54"/>
    </row>
    <row r="5" spans="1:8" s="5" customFormat="1" ht="17.25" customHeight="1" x14ac:dyDescent="0.2">
      <c r="A5" s="53"/>
      <c r="B5" s="52"/>
      <c r="C5" s="51"/>
      <c r="D5" s="51"/>
      <c r="E5" s="50"/>
      <c r="F5" s="49"/>
      <c r="G5" s="49"/>
      <c r="H5" s="48"/>
    </row>
    <row r="6" spans="1:8" s="5" customFormat="1" ht="2.25" customHeight="1" x14ac:dyDescent="0.2">
      <c r="A6" s="53"/>
      <c r="B6" s="52"/>
      <c r="C6" s="51"/>
      <c r="D6" s="51"/>
      <c r="E6" s="50"/>
      <c r="F6" s="49"/>
      <c r="G6" s="49"/>
      <c r="H6" s="48"/>
    </row>
    <row r="7" spans="1:8" s="5" customFormat="1" ht="19.5" customHeight="1" x14ac:dyDescent="0.2">
      <c r="A7" s="63" t="s">
        <v>86</v>
      </c>
      <c r="B7" s="64"/>
      <c r="C7" s="64"/>
      <c r="D7" s="64"/>
      <c r="E7" s="64"/>
      <c r="F7" s="64"/>
      <c r="G7" s="64"/>
      <c r="H7" s="65"/>
    </row>
    <row r="8" spans="1:8" s="5" customFormat="1" ht="16.5" x14ac:dyDescent="0.2">
      <c r="A8" s="86" t="s">
        <v>85</v>
      </c>
      <c r="B8" s="87"/>
      <c r="C8" s="87"/>
      <c r="D8" s="87"/>
      <c r="E8" s="87"/>
      <c r="F8" s="87"/>
      <c r="G8" s="87"/>
      <c r="H8" s="88"/>
    </row>
    <row r="9" spans="1:8" s="5" customFormat="1" ht="16.5" x14ac:dyDescent="0.2">
      <c r="A9" s="68" t="s">
        <v>84</v>
      </c>
      <c r="B9" s="69"/>
      <c r="C9" s="69"/>
      <c r="D9" s="69"/>
      <c r="E9" s="69"/>
      <c r="F9" s="69"/>
      <c r="G9" s="47"/>
      <c r="H9" s="46"/>
    </row>
    <row r="10" spans="1:8" s="5" customFormat="1" ht="16.5" x14ac:dyDescent="0.2">
      <c r="A10" s="68" t="s">
        <v>83</v>
      </c>
      <c r="B10" s="69"/>
      <c r="C10" s="69"/>
      <c r="D10" s="69"/>
      <c r="E10" s="69"/>
      <c r="F10" s="69"/>
      <c r="G10" s="47"/>
      <c r="H10" s="46"/>
    </row>
    <row r="11" spans="1:8" s="5" customFormat="1" ht="16.5" x14ac:dyDescent="0.2">
      <c r="A11" s="68" t="s">
        <v>82</v>
      </c>
      <c r="B11" s="69"/>
      <c r="C11" s="69"/>
      <c r="D11" s="69"/>
      <c r="E11" s="45"/>
      <c r="F11" s="71" t="s">
        <v>81</v>
      </c>
      <c r="G11" s="72"/>
      <c r="H11" s="44">
        <v>0.2586</v>
      </c>
    </row>
    <row r="12" spans="1:8" s="5" customFormat="1" x14ac:dyDescent="0.2">
      <c r="A12" s="70" t="s">
        <v>80</v>
      </c>
      <c r="B12" s="70" t="s">
        <v>79</v>
      </c>
      <c r="C12" s="70" t="s">
        <v>78</v>
      </c>
      <c r="D12" s="70" t="s">
        <v>77</v>
      </c>
      <c r="E12" s="89" t="s">
        <v>76</v>
      </c>
      <c r="F12" s="67" t="s">
        <v>75</v>
      </c>
      <c r="G12" s="66" t="s">
        <v>74</v>
      </c>
      <c r="H12" s="66" t="s">
        <v>73</v>
      </c>
    </row>
    <row r="13" spans="1:8" s="5" customFormat="1" x14ac:dyDescent="0.2">
      <c r="A13" s="70"/>
      <c r="B13" s="70"/>
      <c r="C13" s="70"/>
      <c r="D13" s="70"/>
      <c r="E13" s="89"/>
      <c r="F13" s="67"/>
      <c r="G13" s="67"/>
      <c r="H13" s="67"/>
    </row>
    <row r="14" spans="1:8" s="5" customFormat="1" x14ac:dyDescent="0.2">
      <c r="A14" s="32">
        <v>1</v>
      </c>
      <c r="B14" s="31"/>
      <c r="C14" s="30" t="s">
        <v>72</v>
      </c>
      <c r="D14" s="30"/>
      <c r="E14" s="29"/>
      <c r="F14" s="29"/>
      <c r="G14" s="28"/>
      <c r="H14" s="27"/>
    </row>
    <row r="15" spans="1:8" s="5" customFormat="1" x14ac:dyDescent="0.2">
      <c r="A15" s="42" t="s">
        <v>71</v>
      </c>
      <c r="B15" s="37" t="s">
        <v>9</v>
      </c>
      <c r="C15" s="43" t="s">
        <v>70</v>
      </c>
      <c r="D15" s="42" t="s">
        <v>45</v>
      </c>
      <c r="E15" s="41">
        <v>1</v>
      </c>
      <c r="F15" s="22">
        <v>24367.58</v>
      </c>
      <c r="G15" s="22" t="s">
        <v>69</v>
      </c>
      <c r="H15" s="21">
        <f>E15*F15</f>
        <v>24367.58</v>
      </c>
    </row>
    <row r="16" spans="1:8" s="5" customFormat="1" x14ac:dyDescent="0.2">
      <c r="A16" s="20"/>
      <c r="B16" s="18"/>
      <c r="C16" s="19"/>
      <c r="D16" s="18"/>
      <c r="E16" s="17"/>
      <c r="F16" s="16"/>
      <c r="G16" s="15" t="s">
        <v>6</v>
      </c>
      <c r="H16" s="14">
        <f>H15</f>
        <v>24367.58</v>
      </c>
    </row>
    <row r="17" spans="1:9" s="5" customFormat="1" x14ac:dyDescent="0.2">
      <c r="A17" s="32">
        <v>2</v>
      </c>
      <c r="B17" s="30"/>
      <c r="C17" s="30" t="s">
        <v>68</v>
      </c>
      <c r="D17" s="30"/>
      <c r="E17" s="29"/>
      <c r="F17" s="29"/>
      <c r="G17" s="28"/>
      <c r="H17" s="27"/>
    </row>
    <row r="18" spans="1:9" s="5" customFormat="1" ht="31.5" x14ac:dyDescent="0.2">
      <c r="A18" s="26" t="s">
        <v>67</v>
      </c>
      <c r="B18" s="26" t="s">
        <v>66</v>
      </c>
      <c r="C18" s="25" t="s">
        <v>65</v>
      </c>
      <c r="D18" s="24" t="s">
        <v>7</v>
      </c>
      <c r="E18" s="23">
        <v>40</v>
      </c>
      <c r="F18" s="22">
        <v>21.98</v>
      </c>
      <c r="G18" s="22">
        <f>ROUND((F18+(F18*$H$11)),2)</f>
        <v>27.66</v>
      </c>
      <c r="H18" s="21">
        <f>ROUND(E18*G18,2)</f>
        <v>1106.4000000000001</v>
      </c>
      <c r="I18" s="40"/>
    </row>
    <row r="19" spans="1:9" s="5" customFormat="1" x14ac:dyDescent="0.2">
      <c r="A19" s="26" t="s">
        <v>64</v>
      </c>
      <c r="B19" s="26" t="s">
        <v>63</v>
      </c>
      <c r="C19" s="25" t="s">
        <v>62</v>
      </c>
      <c r="D19" s="26" t="s">
        <v>58</v>
      </c>
      <c r="E19" s="23">
        <v>95</v>
      </c>
      <c r="F19" s="22">
        <v>26.19</v>
      </c>
      <c r="G19" s="22">
        <f>ROUND((F19+(F19*$H$11)),2)</f>
        <v>32.96</v>
      </c>
      <c r="H19" s="21">
        <f>ROUND(E19*G19,2)</f>
        <v>3131.2</v>
      </c>
    </row>
    <row r="20" spans="1:9" s="5" customFormat="1" x14ac:dyDescent="0.2">
      <c r="A20" s="26" t="s">
        <v>61</v>
      </c>
      <c r="B20" s="26" t="s">
        <v>60</v>
      </c>
      <c r="C20" s="25" t="s">
        <v>59</v>
      </c>
      <c r="D20" s="26" t="s">
        <v>58</v>
      </c>
      <c r="E20" s="23">
        <v>95</v>
      </c>
      <c r="F20" s="22">
        <v>6.86</v>
      </c>
      <c r="G20" s="22">
        <f>ROUND((F20+(F20*$H$11)),2)</f>
        <v>8.6300000000000008</v>
      </c>
      <c r="H20" s="21">
        <f>ROUND(E20*G20,2)</f>
        <v>819.85</v>
      </c>
    </row>
    <row r="21" spans="1:9" s="5" customFormat="1" x14ac:dyDescent="0.2">
      <c r="A21" s="20"/>
      <c r="B21" s="18"/>
      <c r="C21" s="19"/>
      <c r="D21" s="18"/>
      <c r="E21" s="17"/>
      <c r="F21" s="16"/>
      <c r="G21" s="15" t="s">
        <v>6</v>
      </c>
      <c r="H21" s="14">
        <f>SUM(H18:H20)</f>
        <v>5057.4500000000007</v>
      </c>
    </row>
    <row r="22" spans="1:9" s="5" customFormat="1" x14ac:dyDescent="0.2">
      <c r="A22" s="31">
        <v>3</v>
      </c>
      <c r="B22" s="30"/>
      <c r="C22" s="30" t="s">
        <v>57</v>
      </c>
      <c r="D22" s="30"/>
      <c r="E22" s="30"/>
      <c r="F22" s="30"/>
      <c r="G22" s="30"/>
      <c r="H22" s="35"/>
    </row>
    <row r="23" spans="1:9" s="5" customFormat="1" ht="47.25" x14ac:dyDescent="0.2">
      <c r="A23" s="24" t="s">
        <v>56</v>
      </c>
      <c r="B23" s="26" t="s">
        <v>55</v>
      </c>
      <c r="C23" s="25" t="s">
        <v>54</v>
      </c>
      <c r="D23" s="24" t="s">
        <v>25</v>
      </c>
      <c r="E23" s="23">
        <v>10</v>
      </c>
      <c r="F23" s="22">
        <v>73.319999999999993</v>
      </c>
      <c r="G23" s="22">
        <f>ROUND((F23+(F23*$H$11)),2)</f>
        <v>92.28</v>
      </c>
      <c r="H23" s="21">
        <f>ROUND(E23*G23,2)</f>
        <v>922.8</v>
      </c>
    </row>
    <row r="24" spans="1:9" s="5" customFormat="1" x14ac:dyDescent="0.2">
      <c r="A24" s="20"/>
      <c r="B24" s="18"/>
      <c r="C24" s="19"/>
      <c r="D24" s="18"/>
      <c r="E24" s="17"/>
      <c r="F24" s="16"/>
      <c r="G24" s="15" t="s">
        <v>6</v>
      </c>
      <c r="H24" s="39">
        <f>H23</f>
        <v>922.8</v>
      </c>
    </row>
    <row r="25" spans="1:9" s="5" customFormat="1" x14ac:dyDescent="0.2">
      <c r="A25" s="31">
        <v>4</v>
      </c>
      <c r="B25" s="30"/>
      <c r="C25" s="30" t="s">
        <v>53</v>
      </c>
      <c r="D25" s="30"/>
      <c r="E25" s="30"/>
      <c r="F25" s="30"/>
      <c r="G25" s="30"/>
      <c r="H25" s="35"/>
    </row>
    <row r="26" spans="1:9" s="5" customFormat="1" ht="31.5" x14ac:dyDescent="0.2">
      <c r="A26" s="26" t="s">
        <v>52</v>
      </c>
      <c r="B26" s="26" t="s">
        <v>49</v>
      </c>
      <c r="C26" s="25" t="s">
        <v>51</v>
      </c>
      <c r="D26" s="24" t="s">
        <v>7</v>
      </c>
      <c r="E26" s="23">
        <v>95</v>
      </c>
      <c r="F26" s="22">
        <v>20.7</v>
      </c>
      <c r="G26" s="22">
        <f>ROUND((F26+(F26*$H$11)),2)</f>
        <v>26.05</v>
      </c>
      <c r="H26" s="21">
        <f>ROUND(E26*G26,2)</f>
        <v>2474.75</v>
      </c>
    </row>
    <row r="27" spans="1:9" s="5" customFormat="1" ht="31.5" x14ac:dyDescent="0.2">
      <c r="A27" s="26" t="s">
        <v>50</v>
      </c>
      <c r="B27" s="26" t="s">
        <v>49</v>
      </c>
      <c r="C27" s="25" t="s">
        <v>48</v>
      </c>
      <c r="D27" s="24" t="s">
        <v>7</v>
      </c>
      <c r="E27" s="23">
        <v>95</v>
      </c>
      <c r="F27" s="22">
        <v>11.05</v>
      </c>
      <c r="G27" s="22">
        <f>ROUND((F27+(F27*$H$11)),2)</f>
        <v>13.91</v>
      </c>
      <c r="H27" s="21">
        <f>ROUND(E27*G27,2)</f>
        <v>1321.45</v>
      </c>
    </row>
    <row r="28" spans="1:9" s="5" customFormat="1" ht="31.5" x14ac:dyDescent="0.2">
      <c r="A28" s="26" t="s">
        <v>47</v>
      </c>
      <c r="B28" s="26" t="s">
        <v>9</v>
      </c>
      <c r="C28" s="33" t="s">
        <v>46</v>
      </c>
      <c r="D28" s="26" t="s">
        <v>45</v>
      </c>
      <c r="E28" s="34">
        <v>2</v>
      </c>
      <c r="F28" s="22">
        <v>135.46</v>
      </c>
      <c r="G28" s="36">
        <f>ROUND((F28+(F28*$H$11)),2)</f>
        <v>170.49</v>
      </c>
      <c r="H28" s="21">
        <f>ROUND(E28*G28,2)</f>
        <v>340.98</v>
      </c>
    </row>
    <row r="29" spans="1:9" s="5" customFormat="1" ht="31.5" x14ac:dyDescent="0.2">
      <c r="A29" s="26" t="s">
        <v>44</v>
      </c>
      <c r="B29" s="26" t="s">
        <v>43</v>
      </c>
      <c r="C29" s="25" t="s">
        <v>42</v>
      </c>
      <c r="D29" s="24" t="s">
        <v>21</v>
      </c>
      <c r="E29" s="23">
        <v>50</v>
      </c>
      <c r="F29" s="22">
        <v>15.86</v>
      </c>
      <c r="G29" s="22">
        <f>ROUND((F29+(F29*$H$11)),2)</f>
        <v>19.96</v>
      </c>
      <c r="H29" s="21">
        <f>ROUND(E29*G29,2)</f>
        <v>998</v>
      </c>
    </row>
    <row r="30" spans="1:9" s="5" customFormat="1" x14ac:dyDescent="0.2">
      <c r="A30" s="20"/>
      <c r="B30" s="18"/>
      <c r="C30" s="19"/>
      <c r="D30" s="18"/>
      <c r="E30" s="17"/>
      <c r="F30" s="16"/>
      <c r="G30" s="15" t="s">
        <v>6</v>
      </c>
      <c r="H30" s="14">
        <f>SUM(H26:H29)</f>
        <v>5135.18</v>
      </c>
    </row>
    <row r="31" spans="1:9" s="5" customFormat="1" x14ac:dyDescent="0.2">
      <c r="A31" s="32">
        <v>5</v>
      </c>
      <c r="B31" s="31"/>
      <c r="C31" s="30" t="s">
        <v>41</v>
      </c>
      <c r="D31" s="30"/>
      <c r="E31" s="29"/>
      <c r="F31" s="38"/>
      <c r="G31" s="28"/>
      <c r="H31" s="27"/>
    </row>
    <row r="32" spans="1:9" s="5" customFormat="1" x14ac:dyDescent="0.2">
      <c r="A32" s="26" t="s">
        <v>40</v>
      </c>
      <c r="B32" s="37" t="s">
        <v>9</v>
      </c>
      <c r="C32" s="33" t="s">
        <v>39</v>
      </c>
      <c r="D32" s="26" t="s">
        <v>7</v>
      </c>
      <c r="E32" s="34">
        <v>20</v>
      </c>
      <c r="F32" s="22">
        <v>18.39</v>
      </c>
      <c r="G32" s="36">
        <f>ROUND((F32+(F32*$H$11)),2)</f>
        <v>23.15</v>
      </c>
      <c r="H32" s="21">
        <f>ROUND(E32*G32,2)</f>
        <v>463</v>
      </c>
    </row>
    <row r="33" spans="1:76" s="5" customFormat="1" ht="47.25" x14ac:dyDescent="0.2">
      <c r="A33" s="26" t="s">
        <v>38</v>
      </c>
      <c r="B33" s="26" t="s">
        <v>37</v>
      </c>
      <c r="C33" s="33" t="s">
        <v>36</v>
      </c>
      <c r="D33" s="26" t="s">
        <v>7</v>
      </c>
      <c r="E33" s="34">
        <v>20</v>
      </c>
      <c r="F33" s="22">
        <v>112.96</v>
      </c>
      <c r="G33" s="36">
        <f>ROUND((F33+(F33*$H$11)),2)</f>
        <v>142.16999999999999</v>
      </c>
      <c r="H33" s="21">
        <f>ROUND(E33*G33,2)</f>
        <v>2843.4</v>
      </c>
    </row>
    <row r="34" spans="1:76" s="5" customFormat="1" ht="47.25" x14ac:dyDescent="0.2">
      <c r="A34" s="26" t="s">
        <v>35</v>
      </c>
      <c r="B34" s="26" t="s">
        <v>34</v>
      </c>
      <c r="C34" s="33" t="s">
        <v>33</v>
      </c>
      <c r="D34" s="24" t="s">
        <v>7</v>
      </c>
      <c r="E34" s="34">
        <v>20</v>
      </c>
      <c r="F34" s="22">
        <v>17.55</v>
      </c>
      <c r="G34" s="36">
        <f>ROUND((F34+(F34*$H$11)),2)</f>
        <v>22.09</v>
      </c>
      <c r="H34" s="21">
        <f>ROUND(E34*G34,2)</f>
        <v>441.8</v>
      </c>
    </row>
    <row r="35" spans="1:76" s="5" customFormat="1" x14ac:dyDescent="0.2">
      <c r="A35" s="20"/>
      <c r="B35" s="18"/>
      <c r="C35" s="19"/>
      <c r="D35" s="18"/>
      <c r="E35" s="17"/>
      <c r="F35" s="16"/>
      <c r="G35" s="15" t="s">
        <v>6</v>
      </c>
      <c r="H35" s="14">
        <f>SUM(H32:H34)</f>
        <v>3748.2000000000003</v>
      </c>
    </row>
    <row r="36" spans="1:76" s="5" customFormat="1" x14ac:dyDescent="0.2">
      <c r="A36" s="31">
        <v>6</v>
      </c>
      <c r="B36" s="30"/>
      <c r="C36" s="30" t="s">
        <v>32</v>
      </c>
      <c r="D36" s="30"/>
      <c r="E36" s="30"/>
      <c r="F36" s="30"/>
      <c r="G36" s="30"/>
      <c r="H36" s="35"/>
    </row>
    <row r="37" spans="1:76" s="5" customFormat="1" x14ac:dyDescent="0.2">
      <c r="A37" s="24" t="s">
        <v>31</v>
      </c>
      <c r="B37" s="26" t="s">
        <v>30</v>
      </c>
      <c r="C37" s="25" t="s">
        <v>29</v>
      </c>
      <c r="D37" s="24" t="s">
        <v>25</v>
      </c>
      <c r="E37" s="23">
        <v>5</v>
      </c>
      <c r="F37" s="22">
        <v>21.79</v>
      </c>
      <c r="G37" s="22">
        <f t="shared" ref="G37:G42" si="0">ROUND((F37+(F37*$H$11)),2)</f>
        <v>27.42</v>
      </c>
      <c r="H37" s="21">
        <f t="shared" ref="H37:H42" si="1">ROUND(E37*G37,2)</f>
        <v>137.1</v>
      </c>
    </row>
    <row r="38" spans="1:76" s="5" customFormat="1" ht="31.5" x14ac:dyDescent="0.2">
      <c r="A38" s="24" t="s">
        <v>28</v>
      </c>
      <c r="B38" s="26" t="s">
        <v>27</v>
      </c>
      <c r="C38" s="25" t="s">
        <v>26</v>
      </c>
      <c r="D38" s="24" t="s">
        <v>25</v>
      </c>
      <c r="E38" s="23">
        <v>12</v>
      </c>
      <c r="F38" s="22">
        <v>12</v>
      </c>
      <c r="G38" s="22">
        <f t="shared" si="0"/>
        <v>15.1</v>
      </c>
      <c r="H38" s="21">
        <f t="shared" si="1"/>
        <v>181.2</v>
      </c>
    </row>
    <row r="39" spans="1:76" s="5" customFormat="1" ht="47.25" x14ac:dyDescent="0.2">
      <c r="A39" s="24" t="s">
        <v>24</v>
      </c>
      <c r="B39" s="26" t="s">
        <v>23</v>
      </c>
      <c r="C39" s="33" t="s">
        <v>22</v>
      </c>
      <c r="D39" s="26" t="s">
        <v>21</v>
      </c>
      <c r="E39" s="34">
        <v>7</v>
      </c>
      <c r="F39" s="22">
        <v>89.64</v>
      </c>
      <c r="G39" s="22">
        <f t="shared" si="0"/>
        <v>112.82</v>
      </c>
      <c r="H39" s="21">
        <f t="shared" si="1"/>
        <v>789.74</v>
      </c>
    </row>
    <row r="40" spans="1:76" s="5" customFormat="1" ht="31.5" x14ac:dyDescent="0.2">
      <c r="A40" s="24" t="s">
        <v>20</v>
      </c>
      <c r="B40" s="26" t="s">
        <v>19</v>
      </c>
      <c r="C40" s="25" t="s">
        <v>18</v>
      </c>
      <c r="D40" s="24" t="s">
        <v>7</v>
      </c>
      <c r="E40" s="23">
        <v>5</v>
      </c>
      <c r="F40" s="22">
        <v>127.67</v>
      </c>
      <c r="G40" s="22">
        <f t="shared" si="0"/>
        <v>160.69</v>
      </c>
      <c r="H40" s="21">
        <f t="shared" si="1"/>
        <v>803.45</v>
      </c>
    </row>
    <row r="41" spans="1:76" s="5" customFormat="1" ht="47.25" x14ac:dyDescent="0.2">
      <c r="A41" s="24" t="s">
        <v>17</v>
      </c>
      <c r="B41" s="26" t="s">
        <v>16</v>
      </c>
      <c r="C41" s="25" t="s">
        <v>15</v>
      </c>
      <c r="D41" s="24" t="s">
        <v>7</v>
      </c>
      <c r="E41" s="23">
        <v>12</v>
      </c>
      <c r="F41" s="22">
        <v>16.809999999999999</v>
      </c>
      <c r="G41" s="22">
        <f t="shared" si="0"/>
        <v>21.16</v>
      </c>
      <c r="H41" s="21">
        <f t="shared" si="1"/>
        <v>253.92</v>
      </c>
    </row>
    <row r="42" spans="1:76" s="5" customFormat="1" ht="47.25" x14ac:dyDescent="0.2">
      <c r="A42" s="24" t="s">
        <v>14</v>
      </c>
      <c r="B42" s="26" t="s">
        <v>13</v>
      </c>
      <c r="C42" s="33" t="s">
        <v>12</v>
      </c>
      <c r="D42" s="24" t="s">
        <v>7</v>
      </c>
      <c r="E42" s="23">
        <v>12</v>
      </c>
      <c r="F42" s="16">
        <v>25.42</v>
      </c>
      <c r="G42" s="22">
        <f t="shared" si="0"/>
        <v>31.99</v>
      </c>
      <c r="H42" s="21">
        <f t="shared" si="1"/>
        <v>383.88</v>
      </c>
    </row>
    <row r="43" spans="1:76" s="5" customFormat="1" x14ac:dyDescent="0.2">
      <c r="A43" s="20"/>
      <c r="B43" s="18"/>
      <c r="C43" s="19"/>
      <c r="D43" s="18"/>
      <c r="E43" s="17"/>
      <c r="F43" s="16"/>
      <c r="G43" s="15" t="s">
        <v>6</v>
      </c>
      <c r="H43" s="14">
        <f>SUM(H37:H42)</f>
        <v>2549.29</v>
      </c>
    </row>
    <row r="44" spans="1:76" s="5" customFormat="1" x14ac:dyDescent="0.2">
      <c r="A44" s="32">
        <v>7</v>
      </c>
      <c r="B44" s="31"/>
      <c r="C44" s="30" t="s">
        <v>11</v>
      </c>
      <c r="D44" s="30"/>
      <c r="E44" s="29"/>
      <c r="F44" s="29"/>
      <c r="G44" s="28"/>
      <c r="H44" s="27"/>
    </row>
    <row r="45" spans="1:76" s="5" customFormat="1" x14ac:dyDescent="0.2">
      <c r="A45" s="24" t="s">
        <v>10</v>
      </c>
      <c r="B45" s="26" t="s">
        <v>9</v>
      </c>
      <c r="C45" s="25" t="s">
        <v>8</v>
      </c>
      <c r="D45" s="24" t="s">
        <v>7</v>
      </c>
      <c r="E45" s="23">
        <v>94</v>
      </c>
      <c r="F45" s="22">
        <v>2.44</v>
      </c>
      <c r="G45" s="22">
        <f>ROUND((F45+(F45*$H$11)),2)</f>
        <v>3.07</v>
      </c>
      <c r="H45" s="21">
        <f>ROUND(E45*G45,2)</f>
        <v>288.58</v>
      </c>
    </row>
    <row r="46" spans="1:76" s="5" customFormat="1" x14ac:dyDescent="0.2">
      <c r="A46" s="20"/>
      <c r="B46" s="18"/>
      <c r="C46" s="19"/>
      <c r="D46" s="18"/>
      <c r="E46" s="17"/>
      <c r="F46" s="16"/>
      <c r="G46" s="15" t="s">
        <v>6</v>
      </c>
      <c r="H46" s="14">
        <f>H45</f>
        <v>288.58</v>
      </c>
    </row>
    <row r="47" spans="1:76" s="5" customFormat="1" ht="19.5" thickBot="1" x14ac:dyDescent="0.25">
      <c r="A47" s="76" t="s">
        <v>5</v>
      </c>
      <c r="B47" s="76"/>
      <c r="C47" s="76"/>
      <c r="D47" s="76"/>
      <c r="E47" s="76"/>
      <c r="F47" s="76"/>
      <c r="G47" s="76"/>
      <c r="H47" s="13">
        <f>H16+H21+H24+H30+H35+H43+H46</f>
        <v>42069.08</v>
      </c>
    </row>
    <row r="48" spans="1:76" s="6" customFormat="1" x14ac:dyDescent="0.2">
      <c r="A48" s="93" t="s">
        <v>4</v>
      </c>
      <c r="B48" s="94"/>
      <c r="C48" s="94"/>
      <c r="D48" s="94"/>
      <c r="E48" s="94"/>
      <c r="F48" s="94"/>
      <c r="G48" s="94"/>
      <c r="H48" s="9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</row>
    <row r="49" spans="1:76" s="6" customFormat="1" ht="18.75" x14ac:dyDescent="0.2">
      <c r="A49" s="12"/>
      <c r="B49" s="11"/>
      <c r="C49" s="7"/>
      <c r="D49" s="11"/>
      <c r="E49" s="10"/>
      <c r="F49" s="9"/>
      <c r="G49" s="9"/>
      <c r="H49" s="8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</row>
    <row r="50" spans="1:76" s="6" customFormat="1" ht="18.75" x14ac:dyDescent="0.2">
      <c r="A50" s="77" t="s">
        <v>3</v>
      </c>
      <c r="B50" s="78"/>
      <c r="C50" s="78"/>
      <c r="D50" s="78"/>
      <c r="E50" s="78"/>
      <c r="F50" s="78"/>
      <c r="G50" s="78"/>
      <c r="H50" s="7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</row>
    <row r="51" spans="1:76" s="6" customFormat="1" ht="18.75" x14ac:dyDescent="0.2">
      <c r="A51" s="12"/>
      <c r="B51" s="11"/>
      <c r="C51" s="7"/>
      <c r="D51" s="11"/>
      <c r="E51" s="10"/>
      <c r="F51" s="9"/>
      <c r="G51" s="9"/>
      <c r="H51" s="8"/>
    </row>
    <row r="52" spans="1:76" s="6" customFormat="1" ht="18.75" x14ac:dyDescent="0.2">
      <c r="A52" s="12"/>
      <c r="B52" s="11"/>
      <c r="C52" s="7"/>
      <c r="D52" s="11"/>
      <c r="E52" s="10"/>
      <c r="F52" s="9"/>
      <c r="G52" s="9"/>
      <c r="H52" s="8"/>
    </row>
    <row r="53" spans="1:76" s="6" customFormat="1" ht="15.75" customHeight="1" x14ac:dyDescent="0.2">
      <c r="A53" s="73" t="s">
        <v>2</v>
      </c>
      <c r="B53" s="74"/>
      <c r="C53" s="74"/>
      <c r="D53" s="74"/>
      <c r="E53" s="74"/>
      <c r="F53" s="74"/>
      <c r="G53" s="74"/>
      <c r="H53" s="75"/>
    </row>
    <row r="54" spans="1:76" s="6" customFormat="1" ht="15.75" customHeight="1" x14ac:dyDescent="0.2">
      <c r="A54" s="73" t="s">
        <v>1</v>
      </c>
      <c r="B54" s="74"/>
      <c r="C54" s="74"/>
      <c r="D54" s="74"/>
      <c r="E54" s="74"/>
      <c r="F54" s="74"/>
      <c r="G54" s="74"/>
      <c r="H54" s="75"/>
    </row>
    <row r="55" spans="1:76" s="6" customFormat="1" ht="15.75" customHeight="1" x14ac:dyDescent="0.25">
      <c r="A55" s="96" t="s">
        <v>0</v>
      </c>
      <c r="B55" s="97"/>
      <c r="C55" s="97"/>
      <c r="D55" s="97"/>
      <c r="E55" s="97"/>
      <c r="F55" s="97"/>
      <c r="G55" s="97"/>
      <c r="H55" s="98"/>
    </row>
    <row r="56" spans="1:76" s="6" customFormat="1" ht="15" thickBot="1" x14ac:dyDescent="0.25">
      <c r="A56" s="90"/>
      <c r="B56" s="91"/>
      <c r="C56" s="91"/>
      <c r="D56" s="91"/>
      <c r="E56" s="91"/>
      <c r="F56" s="91"/>
      <c r="G56" s="91"/>
      <c r="H56" s="92"/>
    </row>
  </sheetData>
  <mergeCells count="23">
    <mergeCell ref="A56:H56"/>
    <mergeCell ref="A48:H48"/>
    <mergeCell ref="B12:B13"/>
    <mergeCell ref="A11:D11"/>
    <mergeCell ref="A55:H55"/>
    <mergeCell ref="A2:H2"/>
    <mergeCell ref="A3:H3"/>
    <mergeCell ref="A8:H8"/>
    <mergeCell ref="E12:E13"/>
    <mergeCell ref="D12:D13"/>
    <mergeCell ref="A53:H53"/>
    <mergeCell ref="A54:H54"/>
    <mergeCell ref="A47:G47"/>
    <mergeCell ref="A50:H50"/>
    <mergeCell ref="H12:H13"/>
    <mergeCell ref="F12:F13"/>
    <mergeCell ref="A7:H7"/>
    <mergeCell ref="G12:G13"/>
    <mergeCell ref="A10:F10"/>
    <mergeCell ref="C12:C13"/>
    <mergeCell ref="A12:A13"/>
    <mergeCell ref="A9:F9"/>
    <mergeCell ref="F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Florindo</dc:creator>
  <cp:lastModifiedBy>Jessika Florindo</cp:lastModifiedBy>
  <dcterms:created xsi:type="dcterms:W3CDTF">2023-01-10T16:34:05Z</dcterms:created>
  <dcterms:modified xsi:type="dcterms:W3CDTF">2023-01-10T17:04:27Z</dcterms:modified>
</cp:coreProperties>
</file>